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361152" localSheetId="0">'0503738'!$B$24:$V$24</definedName>
    <definedName name="TR_30200312267_2388361153" localSheetId="0">'0503738'!$B$25:$V$25</definedName>
    <definedName name="TR_30200312267_2388361155" localSheetId="0">'0503738'!$B$26:$V$26</definedName>
    <definedName name="TR_30200312267_2388361156" localSheetId="0">'0503738'!$B$27:$V$27</definedName>
    <definedName name="TR_30200312267_2388361157" localSheetId="0">'0503738'!$B$28:$V$28</definedName>
    <definedName name="TR_30200312267_2388361158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2"/>
  <c r="R66"/>
  <c r="Q66"/>
  <c r="Q41" s="1"/>
  <c r="Q56"/>
  <c r="Q52" s="1"/>
  <c r="R52"/>
  <c r="O52"/>
  <c r="N52"/>
  <c r="M52"/>
  <c r="L52"/>
  <c r="I52"/>
  <c r="R42"/>
  <c r="Q42"/>
  <c r="R41"/>
  <c r="P41"/>
  <c r="O41"/>
  <c r="N41"/>
  <c r="M41"/>
  <c r="L41"/>
  <c r="I41"/>
  <c r="T32"/>
  <c r="R32"/>
  <c r="Q32"/>
  <c r="R31"/>
  <c r="Q31"/>
  <c r="P31"/>
  <c r="P67" s="1"/>
  <c r="O31"/>
  <c r="O67" s="1"/>
  <c r="N31"/>
  <c r="M31"/>
  <c r="L31"/>
  <c r="K31"/>
  <c r="J31"/>
  <c r="I31"/>
  <c r="I67" s="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P23"/>
  <c r="O23"/>
  <c r="N23"/>
  <c r="M23"/>
  <c r="M67" s="1"/>
  <c r="L23"/>
  <c r="L67" s="1"/>
  <c r="I23"/>
  <c r="Q67" l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<sst xmlns="http://schemas.openxmlformats.org/spreadsheetml/2006/main" count="254" uniqueCount="153">
  <si>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</si>
  <si>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</si>
  <si>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</si>
  <si>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</si>
  <si>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</si>
  <si>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</si>
  <si>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</si>
  <si>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</si>
  <si>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</si>
  <si>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</si>
  <si>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</si>
  <si>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</si>
  <si>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</si>
  <si>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</si>
  <si>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</si>
  <si>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</si>
  <si>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>по ОКПО</t>
  </si>
  <si>
    <t>41933301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</si>
  <si>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</si>
  <si>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</si>
  <si>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</si>
  <si>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</si>
  <si>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</si>
  <si>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</si>
  <si>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</si>
  <si>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</si>
  <si>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</si>
  <si>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</si>
  <si>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</si>
  <si>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</si>
  <si>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</si>
  <si>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</si>
  <si>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</si>
  <si>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</si>
  <si>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</si>
  <si>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3128028206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</si>
  <si>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</si>
  <si>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</si>
  <si>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</si>
  <si>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</si>
  <si>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</si>
  <si>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</si>
  <si>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</si>
  <si>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</si>
  <si>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</si>
  <si>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</si>
  <si>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</si>
  <si>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</si>
  <si>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</si>
  <si>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</si>
  <si>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</si>
  <si>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</si>
  <si>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</si>
  <si>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</si>
  <si>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</si>
  <si>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</si>
  <si>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</si>
  <si>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</si>
  <si>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</si>
  <si>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</si>
  <si>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</si>
  <si>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</si>
  <si>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</si>
  <si>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</si>
  <si>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</si>
  <si>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</si>
  <si>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</si>
  <si>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</si>
  <si>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</si>
  <si>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</si>
  <si>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</si>
  <si>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</si>
  <si>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</si>
  <si>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</si>
  <si>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</si>
  <si>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</si>
  <si>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</si>
  <si>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</si>
  <si>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</si>
  <si>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</si>
  <si>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</si>
  <si>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</si>
  <si>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</si>
  <si>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</si>
  <si>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</si>
  <si>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</si>
  <si>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</si>
  <si>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</si>
  <si>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</si>
  <si>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</si>
  <si>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</si>
  <si>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</si>
  <si>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</si>
  <si>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</si>
  <si>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</si>
  <si>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</si>
  <si>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</si>
  <si>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</si>
  <si>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</si>
  <si>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</si>
  <si>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</si>
  <si>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</si>
  <si>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</si>
  <si>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</si>
  <si>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</si>
  <si>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</si>
  <si>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</si>
  <si>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</si>
  <si>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</si>
  <si>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</si>
  <si>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</si>
  <si>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</si>
  <si>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</si>
  <si>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</si>
  <si>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</si>
  <si>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</si>
  <si>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</si>
  <si>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</si>
  <si>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</si>
  <si>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</si>
  <si>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</si>
  <si>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Левченко Н.П.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</si>
  <si>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</si>
  <si>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</si>
  <si>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</si>
  <si>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</si>
  <si>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</si>
  <si>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</si>
  <si>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</si>
  <si>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</si>
  <si>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</si>
  <si>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</si>
  <si>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</si>
  <si>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</si>
  <si>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</si>
  <si>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</si>
  <si>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</si>
  <si>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</si>
  <si>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</si>
  <si>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</si>
  <si>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</si>
  <si>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</si>
  <si>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</si>
  <si>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</si>
  <si>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</si>
  <si>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</si>
  <si>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</si>
  <si>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</si>
  <si>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</si>
  <si>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"31" января 2024 г.</t>
  </si>
  <si>
    <t xml:space="preserve">зам. главного бухгалтера </t>
  </si>
  <si>
    <t>Приголовкина Т.И.</t>
  </si>
  <si>
    <t>22-04-79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</si>
</sst>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927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7" workbookViewId="0">
      <selection activeCell="A69" sqref="A69:XFD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21644612.920000002</v>
      </c>
      <c r="J23" s="248"/>
      <c r="K23" s="249"/>
      <c r="L23" s="51">
        <f t="shared" ref="L23:R23" si="0">SUM(L24:L30)</f>
        <v>0</v>
      </c>
      <c r="M23" s="52">
        <f t="shared" si="0"/>
        <v>21235363.530000001</v>
      </c>
      <c r="N23" s="53">
        <f t="shared" si="0"/>
        <v>0</v>
      </c>
      <c r="O23" s="52">
        <f t="shared" si="0"/>
        <v>21161159.670000002</v>
      </c>
      <c r="P23" s="52">
        <f t="shared" si="0"/>
        <v>21161159.670000002</v>
      </c>
      <c r="Q23" s="52">
        <f t="shared" si="0"/>
        <v>74203.860000001267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10638501.15</v>
      </c>
      <c r="J24" s="236"/>
      <c r="K24" s="237"/>
      <c r="L24" s="60">
        <v>0</v>
      </c>
      <c r="M24" s="60">
        <v>10638501.15</v>
      </c>
      <c r="N24" s="61">
        <v>0</v>
      </c>
      <c r="O24" s="62">
        <v>10564297.289999999</v>
      </c>
      <c r="P24" s="60">
        <v>10564297.289999999</v>
      </c>
      <c r="Q24" s="63">
        <f>M24-P24</f>
        <v>74203.860000001267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3180271.68</v>
      </c>
      <c r="J25" s="236"/>
      <c r="K25" s="237"/>
      <c r="L25" s="60">
        <v>0</v>
      </c>
      <c r="M25" s="60">
        <v>3178786.82</v>
      </c>
      <c r="N25" s="61">
        <v>0</v>
      </c>
      <c r="O25" s="62">
        <v>3178786.82</v>
      </c>
      <c r="P25" s="60">
        <v>3178786.82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5993782.0899999999</v>
      </c>
      <c r="J26" s="236"/>
      <c r="K26" s="237"/>
      <c r="L26" s="60">
        <v>0</v>
      </c>
      <c r="M26" s="60">
        <v>5701527.6900000004</v>
      </c>
      <c r="N26" s="61">
        <v>0</v>
      </c>
      <c r="O26" s="62">
        <v>5701527.6900000004</v>
      </c>
      <c r="P26" s="60">
        <v>5701527.6900000004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747392</v>
      </c>
      <c r="J27" s="236"/>
      <c r="K27" s="237"/>
      <c r="L27" s="60">
        <v>0</v>
      </c>
      <c r="M27" s="60">
        <v>631882.51</v>
      </c>
      <c r="N27" s="61">
        <v>0</v>
      </c>
      <c r="O27" s="62">
        <v>631882.51</v>
      </c>
      <c r="P27" s="60">
        <v>631882.51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45.7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6958</v>
      </c>
      <c r="J28" s="236"/>
      <c r="K28" s="237"/>
      <c r="L28" s="60">
        <v>0</v>
      </c>
      <c r="M28" s="60">
        <v>6957.36</v>
      </c>
      <c r="N28" s="61">
        <v>0</v>
      </c>
      <c r="O28" s="62">
        <v>6957.36</v>
      </c>
      <c r="P28" s="60">
        <v>6957.36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321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1077708</v>
      </c>
      <c r="J29" s="236"/>
      <c r="K29" s="237"/>
      <c r="L29" s="60">
        <v>0</v>
      </c>
      <c r="M29" s="60">
        <v>1077708</v>
      </c>
      <c r="N29" s="61">
        <v>0</v>
      </c>
      <c r="O29" s="62">
        <v>1077708</v>
      </c>
      <c r="P29" s="60">
        <v>1077708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43711788</v>
      </c>
      <c r="J41" s="227"/>
      <c r="K41" s="227"/>
      <c r="L41" s="52">
        <f>L42+L66</f>
        <v>0</v>
      </c>
      <c r="M41" s="52">
        <f>M42+M66</f>
        <v>968568.63</v>
      </c>
      <c r="N41" s="52">
        <f>N42+N66</f>
        <v>0</v>
      </c>
      <c r="O41" s="52">
        <f>O42+O66</f>
        <v>359271.78</v>
      </c>
      <c r="P41" s="52">
        <f>P66</f>
        <v>0</v>
      </c>
      <c r="Q41" s="52">
        <f>Q42+Q66</f>
        <v>968568.63</v>
      </c>
      <c r="R41" s="54">
        <f>R42+R66</f>
        <v>359271.78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43711788</v>
      </c>
      <c r="J42" s="228"/>
      <c r="K42" s="228"/>
      <c r="L42" s="105"/>
      <c r="M42" s="105">
        <v>968568.63</v>
      </c>
      <c r="N42" s="105"/>
      <c r="O42" s="105">
        <v>359271.78</v>
      </c>
      <c r="P42" s="106" t="s">
        <v>77</v>
      </c>
      <c r="Q42" s="107">
        <f>M42</f>
        <v>968568.63</v>
      </c>
      <c r="R42" s="108">
        <f>O42</f>
        <v>359271.78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968568.63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968568.63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968568.63</v>
      </c>
      <c r="N56" s="110">
        <v>0</v>
      </c>
      <c r="O56" s="110">
        <v>0</v>
      </c>
      <c r="P56" s="106" t="s">
        <v>77</v>
      </c>
      <c r="Q56" s="107">
        <f>M56</f>
        <v>968568.63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65356400.920000002</v>
      </c>
      <c r="J67" s="190"/>
      <c r="K67" s="190"/>
      <c r="L67" s="141">
        <f t="shared" ref="L67:R67" si="5">L23+L31+L41</f>
        <v>0</v>
      </c>
      <c r="M67" s="141">
        <f t="shared" si="5"/>
        <v>22203932.16</v>
      </c>
      <c r="N67" s="141">
        <f t="shared" si="5"/>
        <v>0</v>
      </c>
      <c r="O67" s="141">
        <f t="shared" si="5"/>
        <v>21520431.450000003</v>
      </c>
      <c r="P67" s="141">
        <f t="shared" si="5"/>
        <v>21161159.670000002</v>
      </c>
      <c r="Q67" s="141">
        <f t="shared" si="5"/>
        <v>1042772.4900000013</v>
      </c>
      <c r="R67" s="142">
        <f t="shared" si="5"/>
        <v>359271.78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5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145</v>
      </c>
      <c r="J72" s="173"/>
      <c r="K72" s="173"/>
      <c r="L72" s="173"/>
      <c r="M72" s="174" t="s">
        <v>128</v>
      </c>
      <c r="N72" s="174"/>
      <c r="O72" s="263" t="s">
        <v>146</v>
      </c>
      <c r="P72" s="173"/>
      <c r="Q72" s="173"/>
      <c r="R72" s="173"/>
    </row>
    <row r="73" spans="2:22" s="48" customFormat="1" ht="34.5" customHeight="1">
      <c r="B73" s="146" t="s">
        <v>129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130</v>
      </c>
      <c r="P73" s="172"/>
      <c r="Q73" s="172"/>
      <c r="R73" s="172"/>
    </row>
    <row r="74" spans="2:22" s="48" customFormat="1" ht="12.75" customHeight="1">
      <c r="M74" s="176" t="s">
        <v>131</v>
      </c>
      <c r="N74" s="176"/>
      <c r="O74" s="147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12.75" customHeight="1">
      <c r="B76" s="48" t="s">
        <v>133</v>
      </c>
      <c r="C76" s="173" t="s">
        <v>150</v>
      </c>
      <c r="D76" s="173"/>
      <c r="E76" s="173"/>
      <c r="F76" s="173"/>
      <c r="G76" s="173"/>
      <c r="H76" s="173"/>
      <c r="I76" s="145"/>
      <c r="J76" s="145"/>
      <c r="K76" s="145"/>
      <c r="L76" s="173" t="s">
        <v>151</v>
      </c>
      <c r="M76" s="173"/>
      <c r="N76" s="264" t="s">
        <v>152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 t="s">
        <v>149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'0503738'!TR_30200312267_2388361152</vt:lpstr>
      <vt:lpstr>'0503738'!TR_30200312267_2388361153</vt:lpstr>
      <vt:lpstr>'0503738'!TR_30200312267_2388361155</vt:lpstr>
      <vt:lpstr>'0503738'!TR_30200312267_2388361156</vt:lpstr>
      <vt:lpstr>'0503738'!TR_30200312267_2388361157</vt:lpstr>
      <vt:lpstr>'0503738'!TR_30200312267_2388361158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2024-03-14T09:53:52Z</dcterms:created>
  <dcterms:modified xsi:type="dcterms:W3CDTF">2024-03-22T08:40:27Z</dcterms:modified>
</cp:coreProperties>
</file>